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graham\Documents\Basketball\"/>
    </mc:Choice>
  </mc:AlternateContent>
  <bookViews>
    <workbookView xWindow="0" yWindow="60" windowWidth="18825" windowHeight="12630" tabRatio="743" activeTab="4"/>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s>
  <calcPr calcId="152511"/>
</workbook>
</file>

<file path=xl/calcChain.xml><?xml version="1.0" encoding="utf-8"?>
<calcChain xmlns="http://schemas.openxmlformats.org/spreadsheetml/2006/main">
  <c r="F24" i="21" l="1"/>
  <c r="H1" i="4" s="1"/>
  <c r="F18" i="21"/>
  <c r="H2" i="31" s="1"/>
  <c r="H1" i="8" l="1"/>
  <c r="H1" i="2"/>
  <c r="H1" i="25"/>
  <c r="H1" i="20"/>
  <c r="H1" i="29"/>
  <c r="H1" i="24"/>
  <c r="H1" i="32"/>
  <c r="H1" i="28"/>
  <c r="H1" i="23"/>
  <c r="H1" i="31"/>
  <c r="H1" i="26"/>
  <c r="H1" i="22"/>
  <c r="H1" i="30"/>
  <c r="H1" i="3"/>
  <c r="H2" i="2"/>
  <c r="H2" i="28"/>
  <c r="H2" i="25"/>
  <c r="H2" i="23"/>
  <c r="H2" i="3"/>
  <c r="H2" i="4"/>
  <c r="H2" i="8"/>
  <c r="H2" i="20"/>
  <c r="H2" i="29"/>
  <c r="H2" i="26"/>
  <c r="H2" i="24"/>
  <c r="H2" i="22"/>
  <c r="H2" i="32"/>
  <c r="H2" i="30"/>
  <c r="B6" i="33"/>
  <c r="L2" i="4"/>
  <c r="L2" i="30"/>
  <c r="L2" i="31"/>
  <c r="L2" i="32"/>
  <c r="J2" i="3"/>
  <c r="J2" i="22"/>
  <c r="J2" i="23"/>
  <c r="J2" i="24"/>
  <c r="J2" i="25"/>
  <c r="J2" i="26"/>
  <c r="J2" i="28"/>
  <c r="J2" i="29"/>
  <c r="J2" i="20"/>
  <c r="J2" i="2"/>
  <c r="J2" i="8"/>
  <c r="I2" i="21"/>
  <c r="B13" i="30" l="1"/>
  <c r="B17" i="30"/>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29" i="32" s="1"/>
  <c r="B45" i="32" s="1"/>
  <c r="B61"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A30" i="17"/>
  <c r="C30" i="20"/>
  <c r="C16" i="20"/>
  <c r="C9" i="20"/>
  <c r="C10" i="8"/>
  <c r="C37" i="32"/>
  <c r="C21" i="32"/>
  <c r="C53" i="32"/>
  <c r="C69" i="32"/>
  <c r="C65" i="32"/>
  <c r="A62" i="32"/>
  <c r="A60" i="32"/>
  <c r="C57" i="32"/>
  <c r="C49" i="32"/>
  <c r="A46" i="32"/>
  <c r="A44" i="32"/>
  <c r="C41" i="32"/>
  <c r="C33" i="32"/>
  <c r="A30" i="32"/>
  <c r="A28" i="32"/>
  <c r="C25" i="32"/>
  <c r="C17" i="32"/>
  <c r="A14" i="32"/>
  <c r="A12" i="32"/>
  <c r="C9"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A26" i="20"/>
  <c r="B23" i="20"/>
  <c r="D13" i="20" s="1"/>
  <c r="D26" i="20" s="1"/>
  <c r="F20" i="20" s="1"/>
  <c r="A20" i="20"/>
  <c r="D28" i="19"/>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D17" i="1"/>
  <c r="D32" i="1" s="1"/>
  <c r="A14" i="1"/>
  <c r="A8" i="1"/>
</calcChain>
</file>

<file path=xl/sharedStrings.xml><?xml version="1.0" encoding="utf-8"?>
<sst xmlns="http://schemas.openxmlformats.org/spreadsheetml/2006/main" count="401" uniqueCount="83">
  <si>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</si>
  <si>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</si>
  <si>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</si>
  <si>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</si>
  <si>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</si>
  <si>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</si>
  <si>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</si>
  <si>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</si>
  <si>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</si>
  <si>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</si>
  <si>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</si>
  <si>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</si>
  <si>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</si>
  <si>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</si>
  <si>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</si>
  <si>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</si>
  <si>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</si>
  <si>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</si>
  <si>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</si>
  <si>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</si>
  <si>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</si>
  <si>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</si>
  <si>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</si>
  <si>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</si>
  <si>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</si>
  <si>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</si>
  <si>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</si>
  <si>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</si>
  <si>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</si>
  <si>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</si>
  <si>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5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</si>
  <si>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</si>
  <si>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</si>
  <si>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</si>
  <si>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</si>
  <si>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</si>
  <si>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</si>
  <si>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</si>
  <si>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</si>
  <si>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</si>
  <si>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</si>
  <si>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</si>
  <si>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</si>
  <si>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</si>
  <si>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</si>
  <si>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</si>
  <si>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</si>
  <si>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</si>
  <si>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</si>
  <si>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</si>
  <si>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</si>
  <si>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</si>
  <si>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</si>
  <si>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</si>
  <si>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</si>
  <si>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</si>
  <si>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</si>
  <si>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</si>
  <si>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7&amp;8 Year Old Tournament</t>
  </si>
  <si>
    <t>H</t>
  </si>
  <si>
    <t>[FEB 8-11]</t>
  </si>
  <si>
    <t>214/2018</t>
  </si>
  <si>
    <t>2//2018</t>
  </si>
  <si>
    <t>7&amp;8 YEAR OLD TOURNAMENT</t>
  </si>
  <si>
    <t>2/9/2019    9AM</t>
  </si>
  <si>
    <t>2/9/2019     9:50AM</t>
  </si>
  <si>
    <t>2/9/2019      10:40AM</t>
  </si>
  <si>
    <t>2/11/2019   5PM</t>
  </si>
  <si>
    <t>2/12/19    5PM</t>
  </si>
  <si>
    <t>2/13/2019    5PM</t>
  </si>
  <si>
    <t>FEB 9-13</t>
  </si>
  <si>
    <t>9&amp;10 YEAR OLD TOURNAMENT</t>
  </si>
  <si>
    <t>2/9/2019 11:30AM</t>
  </si>
  <si>
    <t>2/9/2019 12:20PM</t>
  </si>
  <si>
    <t>2/11/2019 5:50PM</t>
  </si>
  <si>
    <t>2/12/2019 5:50PM</t>
  </si>
  <si>
    <t>2/13/2019 5:50PM</t>
  </si>
  <si>
    <t>SUMTER BALLERS</t>
  </si>
  <si>
    <t>LAKERS</t>
  </si>
  <si>
    <t>WIZARDS</t>
  </si>
  <si>
    <t>SUMTER WARRIORS</t>
  </si>
  <si>
    <t>RUNNING REBELS</t>
  </si>
  <si>
    <t>OUTLAWS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</si>
</sst>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3">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13"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4" fillId="4" borderId="0" xfId="0" applyFont="1" applyFill="1" applyAlignment="1">
      <alignment horizontal="left"/>
    </xf>
    <xf numFmtId="0" fontId="3" fillId="4" borderId="0" xfId="0" applyFont="1" applyFill="1" applyAlignment="1">
      <alignment horizontal="center"/>
    </xf>
    <xf numFmtId="0" fontId="9" fillId="4" borderId="0" xfId="2" applyFill="1" applyAlignment="1" applyProtection="1">
      <alignment horizontal="center"/>
    </xf>
    <xf numFmtId="0" fontId="3" fillId="4" borderId="0" xfId="0" applyFont="1" applyFill="1"/>
    <xf numFmtId="0" fontId="2" fillId="4" borderId="0" xfId="1" applyNumberFormat="1" applyFont="1" applyFill="1" applyAlignment="1">
      <alignment horizontal="right"/>
    </xf>
    <xf numFmtId="16" fontId="12" fillId="0" borderId="0" xfId="0" applyNumberFormat="1" applyFont="1" applyFill="1" applyBorder="1" applyAlignment="1">
      <alignment horizontal="right"/>
    </xf>
    <xf numFmtId="16" fontId="11" fillId="0" borderId="0" xfId="0" applyNumberFormat="1" applyFont="1" applyFill="1" applyBorder="1" applyAlignment="1">
      <alignment horizontal="right"/>
    </xf>
    <xf numFmtId="16" fontId="32" fillId="0" borderId="0" xfId="0" applyNumberFormat="1" applyFont="1"/>
    <xf numFmtId="14" fontId="12" fillId="0" borderId="0" xfId="0" applyNumberFormat="1" applyFont="1" applyFill="1" applyBorder="1" applyAlignment="1">
      <alignment horizontal="right"/>
    </xf>
    <xf numFmtId="0" fontId="12" fillId="0" borderId="0" xfId="0" applyFont="1" applyFill="1" applyAlignment="1">
      <alignment horizontal="right"/>
    </xf>
    <xf numFmtId="0" fontId="17" fillId="0" borderId="0" xfId="0" applyFont="1" applyAlignment="1">
      <alignment horizontal="left" vertical="top" wrapText="1"/>
    </xf>
    <xf numFmtId="0" fontId="10" fillId="2" borderId="0" xfId="2" applyFont="1" applyFill="1" applyAlignment="1" applyProtection="1">
      <alignment horizontal="left"/>
    </xf>
    <xf numFmtId="0" fontId="10" fillId="4"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283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1000125</xdr:colOff>
      <xdr:row>4</xdr:row>
      <xdr:rowOff>66675</xdr:rowOff>
    </xdr:from>
    <xdr:to>
      <xdr:col>11</xdr:col>
      <xdr:colOff>1123950</xdr:colOff>
      <xdr:row>13</xdr:row>
      <xdr:rowOff>152400</xdr:rowOff>
    </xdr:to>
    <xdr:pic>
      <xdr:nvPicPr>
        <xdr:cNvPr id="3283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10953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065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2065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809625</xdr:colOff>
      <xdr:row>3</xdr:row>
      <xdr:rowOff>47625</xdr:rowOff>
    </xdr:from>
    <xdr:to>
      <xdr:col>9</xdr:col>
      <xdr:colOff>933450</xdr:colOff>
      <xdr:row>12</xdr:row>
      <xdr:rowOff>19050</xdr:rowOff>
    </xdr:to>
    <xdr:pic>
      <xdr:nvPicPr>
        <xdr:cNvPr id="19633"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69532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533400</xdr:colOff>
      <xdr:row>3</xdr:row>
      <xdr:rowOff>295275</xdr:rowOff>
    </xdr:from>
    <xdr:to>
      <xdr:col>9</xdr:col>
      <xdr:colOff>657225</xdr:colOff>
      <xdr:row>13</xdr:row>
      <xdr:rowOff>85725</xdr:rowOff>
    </xdr:to>
    <xdr:pic>
      <xdr:nvPicPr>
        <xdr:cNvPr id="2"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9429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workbookViewId="0"/>
  </sheetViews>
  <sheetFormatPr defaultRowHeight="12.75" x14ac:dyDescent="0.2"/>
  <cols>
    <col min="1" max="1" width="4.28515625" customWidth="1"/>
    <col min="2" max="8" width="10.7109375" customWidth="1"/>
  </cols>
  <sheetData>
    <row r="1" spans="1:9" ht="23.25" x14ac:dyDescent="0.2">
      <c r="A1" s="38"/>
      <c r="B1" s="1"/>
      <c r="C1" s="2"/>
      <c r="D1" s="1"/>
      <c r="E1" s="1"/>
      <c r="F1" s="1"/>
      <c r="G1" s="2"/>
      <c r="H1" s="5"/>
      <c r="I1" s="1"/>
    </row>
    <row r="2" spans="1:9" ht="14.25" x14ac:dyDescent="0.2">
      <c r="A2" s="111" t="s">
        <v>3</v>
      </c>
      <c r="B2" s="111"/>
      <c r="C2" s="111"/>
      <c r="D2" s="111"/>
      <c r="E2" s="111"/>
      <c r="F2" s="3"/>
      <c r="G2" s="4"/>
      <c r="H2" s="5"/>
      <c r="I2" s="32" t="str">
        <f ca="1">"© 2012-" &amp; YEAR(TODAY()) &amp; " Vertex42 LLC"</f>
        <v>© 2012-2019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110" t="s">
        <v>27</v>
      </c>
      <c r="C8" s="110"/>
      <c r="D8" s="110"/>
      <c r="E8" s="110"/>
      <c r="F8" s="110"/>
      <c r="G8" s="110"/>
      <c r="H8" s="110"/>
      <c r="I8" s="110"/>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110" t="s">
        <v>57</v>
      </c>
      <c r="C16" s="110"/>
      <c r="D16" s="110"/>
      <c r="E16" s="110"/>
      <c r="F16" s="110"/>
      <c r="G16" s="110"/>
      <c r="H16" s="110"/>
      <c r="I16" s="110"/>
    </row>
    <row r="17" spans="1:9" ht="15" x14ac:dyDescent="0.2">
      <c r="A17" s="57"/>
      <c r="B17" s="57"/>
      <c r="C17" s="57"/>
      <c r="D17" s="57"/>
      <c r="E17" s="57"/>
      <c r="F17" s="57"/>
      <c r="G17" s="57"/>
      <c r="H17" s="57"/>
      <c r="I17" s="57"/>
    </row>
    <row r="18" spans="1:9" ht="15" x14ac:dyDescent="0.2">
      <c r="A18" s="57"/>
      <c r="B18" s="57"/>
      <c r="C18" s="57"/>
      <c r="D18" s="94" t="s">
        <v>53</v>
      </c>
      <c r="E18" s="95" t="s">
        <v>54</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110" t="s">
        <v>26</v>
      </c>
      <c r="C20" s="110"/>
      <c r="D20" s="110"/>
      <c r="E20" s="110"/>
      <c r="F20" s="110"/>
      <c r="G20" s="110"/>
      <c r="H20" s="110"/>
      <c r="I20" s="57"/>
    </row>
    <row r="21" spans="1:9" ht="15" x14ac:dyDescent="0.2">
      <c r="A21" s="57"/>
      <c r="B21" s="57"/>
      <c r="C21" s="57"/>
      <c r="D21" s="57"/>
      <c r="E21" s="57"/>
      <c r="F21" s="57"/>
      <c r="G21" s="57"/>
      <c r="H21" s="57"/>
      <c r="I21" s="57"/>
    </row>
    <row r="22" spans="1:9" ht="34.9" customHeight="1" x14ac:dyDescent="0.2">
      <c r="A22" s="59">
        <v>5</v>
      </c>
      <c r="B22" s="110" t="s">
        <v>56</v>
      </c>
      <c r="C22" s="110"/>
      <c r="D22" s="110"/>
      <c r="E22" s="110"/>
      <c r="F22" s="110"/>
      <c r="G22" s="110"/>
      <c r="H22" s="110"/>
      <c r="I22" s="57"/>
    </row>
    <row r="23" spans="1:9" ht="15" x14ac:dyDescent="0.2">
      <c r="A23" s="57"/>
      <c r="B23" s="57"/>
      <c r="C23" s="57"/>
      <c r="D23" s="57"/>
      <c r="E23" s="57"/>
      <c r="F23" s="57"/>
      <c r="G23" s="57"/>
      <c r="H23" s="57"/>
      <c r="I23" s="57"/>
    </row>
    <row r="24" spans="1:9" ht="15" x14ac:dyDescent="0.2">
      <c r="A24" s="57"/>
      <c r="B24" s="57"/>
      <c r="C24" s="57"/>
      <c r="D24" s="94" t="s">
        <v>55</v>
      </c>
      <c r="E24" s="95" t="s">
        <v>54</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110" t="s">
        <v>43</v>
      </c>
      <c r="C26" s="110"/>
      <c r="D26" s="110"/>
      <c r="E26" s="110"/>
      <c r="F26" s="110"/>
      <c r="G26" s="110"/>
      <c r="H26" s="110"/>
      <c r="I26" s="57"/>
    </row>
    <row r="27" spans="1:9" ht="52.5" customHeight="1" x14ac:dyDescent="0.2">
      <c r="A27" s="59"/>
      <c r="B27" s="110"/>
      <c r="C27" s="110"/>
      <c r="D27" s="110"/>
      <c r="E27" s="110"/>
      <c r="F27" s="110"/>
      <c r="G27" s="110"/>
      <c r="H27" s="110"/>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33</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38</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39</v>
      </c>
      <c r="B1" s="38"/>
      <c r="C1" s="38"/>
      <c r="D1" s="1"/>
      <c r="E1" s="2"/>
      <c r="F1" s="1"/>
      <c r="G1" s="1"/>
      <c r="H1" s="5" t="b">
        <f>show_game_numbers</f>
        <v>1</v>
      </c>
      <c r="I1" s="69"/>
      <c r="J1" s="69"/>
      <c r="K1" s="1"/>
      <c r="L1" s="1"/>
      <c r="M1" s="69"/>
    </row>
    <row r="2" spans="1:13" ht="14.25" x14ac:dyDescent="0.2">
      <c r="A2" s="111" t="s">
        <v>3</v>
      </c>
      <c r="B2" s="111"/>
      <c r="C2" s="111"/>
      <c r="D2" s="111"/>
      <c r="E2" s="4"/>
      <c r="F2" s="56" t="s">
        <v>23</v>
      </c>
      <c r="G2" s="3"/>
      <c r="H2" s="5" t="b">
        <f>show_seed_numbers</f>
        <v>1</v>
      </c>
      <c r="I2" s="69"/>
      <c r="J2" s="69"/>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IF($H$1=TRUE,D59+1,"")</f>
        <v>13</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5</v>
      </c>
      <c r="F19" s="18"/>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2</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17</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IF($H$1=TRUE,D11+1,"")</f>
        <v>10</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IF($H$1=TRUE,B13+1,"")</f>
        <v>2</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14</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6</v>
      </c>
      <c r="F35" s="18"/>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2</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11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IF($H$1=TRUE,B29+1,"")</f>
        <v>3</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15</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7</v>
      </c>
      <c r="F51" s="18"/>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2</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18</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IF($H$1=TRUE,D43+1,"")</f>
        <v>12</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IF($H$1=TRUE,B45+1,"")</f>
        <v>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16</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8</v>
      </c>
      <c r="F67" s="18"/>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2</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40</v>
      </c>
      <c r="B1" s="38"/>
      <c r="C1" s="38"/>
      <c r="D1" s="1"/>
      <c r="E1" s="2"/>
      <c r="F1" s="1"/>
      <c r="G1" s="1"/>
      <c r="H1" s="5" t="b">
        <f>show_game_numbers</f>
        <v>1</v>
      </c>
      <c r="I1" s="2"/>
      <c r="J1" s="1"/>
      <c r="K1" s="1"/>
      <c r="L1" s="1"/>
      <c r="M1" s="69"/>
    </row>
    <row r="2" spans="1:13" ht="14.25" x14ac:dyDescent="0.2">
      <c r="A2" s="111" t="s">
        <v>3</v>
      </c>
      <c r="B2" s="111"/>
      <c r="C2" s="111"/>
      <c r="D2" s="111"/>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41</v>
      </c>
      <c r="B1" s="38"/>
      <c r="C1" s="38"/>
      <c r="D1" s="1"/>
      <c r="E1" s="2"/>
      <c r="F1" s="1"/>
      <c r="G1" s="1"/>
      <c r="H1" s="5" t="b">
        <f>show_game_numbers</f>
        <v>1</v>
      </c>
      <c r="I1" s="2"/>
      <c r="J1" s="1"/>
      <c r="K1" s="1"/>
      <c r="L1" s="1"/>
      <c r="M1" s="69"/>
    </row>
    <row r="2" spans="1:13" ht="14.25" x14ac:dyDescent="0.2">
      <c r="A2" s="111" t="s">
        <v>3</v>
      </c>
      <c r="B2" s="111"/>
      <c r="C2" s="111"/>
      <c r="D2" s="111"/>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42</v>
      </c>
      <c r="B1" s="38"/>
      <c r="C1" s="38"/>
      <c r="D1" s="1"/>
      <c r="E1" s="2"/>
      <c r="F1" s="1"/>
      <c r="G1" s="1"/>
      <c r="H1" s="5" t="b">
        <f>show_game_numbers</f>
        <v>1</v>
      </c>
      <c r="I1" s="2"/>
      <c r="J1" s="1"/>
      <c r="K1" s="1"/>
      <c r="L1" s="1"/>
      <c r="M1" s="69"/>
    </row>
    <row r="2" spans="1:13" ht="14.25" x14ac:dyDescent="0.2">
      <c r="A2" s="111" t="s">
        <v>3</v>
      </c>
      <c r="B2" s="111"/>
      <c r="C2" s="111"/>
      <c r="D2" s="111"/>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111" t="s">
        <v>3</v>
      </c>
      <c r="B2" s="111"/>
      <c r="C2" s="111"/>
      <c r="D2" s="111"/>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42" customFormat="1" ht="30" customHeight="1" x14ac:dyDescent="0.2">
      <c r="A1" s="71" t="s">
        <v>44</v>
      </c>
      <c r="B1" s="71"/>
      <c r="C1" s="71"/>
      <c r="D1" s="43"/>
    </row>
    <row r="2" spans="1:4" ht="16.5" x14ac:dyDescent="0.2">
      <c r="A2" s="72"/>
      <c r="B2" s="73"/>
      <c r="C2" s="72"/>
    </row>
    <row r="3" spans="1:4" s="76" customFormat="1" ht="14.25" x14ac:dyDescent="0.2">
      <c r="A3" s="74"/>
      <c r="B3" s="75" t="s">
        <v>45</v>
      </c>
      <c r="C3" s="74"/>
    </row>
    <row r="4" spans="1:4" s="76" customFormat="1" x14ac:dyDescent="0.2">
      <c r="A4" s="74"/>
      <c r="B4" s="77" t="s">
        <v>46</v>
      </c>
      <c r="C4" s="74"/>
    </row>
    <row r="5" spans="1:4" s="76" customFormat="1" ht="15" x14ac:dyDescent="0.2">
      <c r="A5" s="74"/>
      <c r="B5" s="78"/>
      <c r="C5" s="74"/>
    </row>
    <row r="6" spans="1:4" s="76" customFormat="1" ht="15.75" x14ac:dyDescent="0.25">
      <c r="A6" s="74"/>
      <c r="B6" s="79" t="str">
        <f ca="1">"© 2012-" &amp; YEAR(TODAY()) &amp; " Vertex42 LLC"</f>
        <v>© 2012-2019 Vertex42 LLC</v>
      </c>
      <c r="C6" s="74"/>
    </row>
    <row r="7" spans="1:4" s="76" customFormat="1" ht="15.75" x14ac:dyDescent="0.25">
      <c r="A7" s="80"/>
      <c r="B7" s="78"/>
      <c r="C7" s="81"/>
    </row>
    <row r="8" spans="1:4" s="76" customFormat="1" ht="30" x14ac:dyDescent="0.2">
      <c r="A8" s="82"/>
      <c r="B8" s="78" t="s">
        <v>47</v>
      </c>
      <c r="C8" s="74"/>
    </row>
    <row r="9" spans="1:4" s="76" customFormat="1" ht="15" x14ac:dyDescent="0.2">
      <c r="A9" s="82"/>
      <c r="B9" s="78"/>
      <c r="C9" s="74"/>
    </row>
    <row r="10" spans="1:4" s="76" customFormat="1" ht="30" x14ac:dyDescent="0.2">
      <c r="A10" s="82"/>
      <c r="B10" s="78" t="s">
        <v>48</v>
      </c>
      <c r="C10" s="74"/>
    </row>
    <row r="11" spans="1:4" s="76" customFormat="1" ht="15" x14ac:dyDescent="0.2">
      <c r="A11" s="82"/>
      <c r="B11" s="78"/>
      <c r="C11" s="74"/>
    </row>
    <row r="12" spans="1:4" s="76" customFormat="1" ht="30" x14ac:dyDescent="0.2">
      <c r="A12" s="82"/>
      <c r="B12" s="78" t="s">
        <v>49</v>
      </c>
      <c r="C12" s="74"/>
    </row>
    <row r="13" spans="1:4" s="76" customFormat="1" ht="15" x14ac:dyDescent="0.2">
      <c r="A13" s="82"/>
      <c r="B13" s="78"/>
      <c r="C13" s="74"/>
    </row>
    <row r="14" spans="1:4" s="76" customFormat="1" ht="15" x14ac:dyDescent="0.2">
      <c r="A14" s="82"/>
      <c r="B14" s="83" t="s">
        <v>50</v>
      </c>
      <c r="C14" s="74"/>
    </row>
    <row r="15" spans="1:4" s="76" customFormat="1" ht="15" x14ac:dyDescent="0.2">
      <c r="A15" s="82"/>
      <c r="B15" s="78" t="s">
        <v>51</v>
      </c>
      <c r="C15" s="74"/>
    </row>
    <row r="16" spans="1:4" s="76" customFormat="1" ht="15" x14ac:dyDescent="0.2">
      <c r="A16" s="82"/>
      <c r="B16" s="84"/>
      <c r="C16" s="74"/>
    </row>
    <row r="17" spans="1:3" s="76" customFormat="1" ht="30.75" x14ac:dyDescent="0.2">
      <c r="A17" s="82"/>
      <c r="B17" s="78" t="s">
        <v>52</v>
      </c>
      <c r="C17" s="74"/>
    </row>
    <row r="18" spans="1:3" s="76" customFormat="1" ht="16.5" x14ac:dyDescent="0.2">
      <c r="A18" s="82"/>
      <c r="B18" s="85"/>
      <c r="C18" s="74"/>
    </row>
    <row r="19" spans="1:3" s="76" customFormat="1" ht="16.5" x14ac:dyDescent="0.2">
      <c r="A19" s="82"/>
      <c r="B19" s="85"/>
      <c r="C19" s="74"/>
    </row>
    <row r="20" spans="1:3" s="76" customFormat="1" ht="14.25" x14ac:dyDescent="0.2">
      <c r="A20" s="82"/>
      <c r="B20" s="86"/>
      <c r="C20" s="74"/>
    </row>
    <row r="21" spans="1:3" s="76" customFormat="1" ht="15" x14ac:dyDescent="0.25">
      <c r="A21" s="80"/>
      <c r="B21" s="86"/>
      <c r="C21" s="81"/>
    </row>
    <row r="22" spans="1:3" s="76" customFormat="1" ht="14.25" x14ac:dyDescent="0.2">
      <c r="A22" s="74"/>
      <c r="B22" s="87"/>
      <c r="C22" s="74"/>
    </row>
    <row r="23" spans="1:3" s="76" customFormat="1" ht="14.25" x14ac:dyDescent="0.2">
      <c r="A23" s="74"/>
      <c r="B23" s="87"/>
      <c r="C23" s="74"/>
    </row>
    <row r="24" spans="1:3" s="76" customFormat="1" ht="15.75" x14ac:dyDescent="0.25">
      <c r="A24" s="88"/>
      <c r="B24" s="89"/>
    </row>
    <row r="25" spans="1:3" s="76" customFormat="1" x14ac:dyDescent="0.2"/>
    <row r="26" spans="1:3" s="76" customFormat="1" ht="15" x14ac:dyDescent="0.25">
      <c r="A26" s="90"/>
      <c r="B26" s="91"/>
    </row>
    <row r="27" spans="1:3" s="76" customFormat="1" x14ac:dyDescent="0.2"/>
    <row r="28" spans="1:3" s="76" customFormat="1" ht="15" x14ac:dyDescent="0.25">
      <c r="A28" s="90"/>
      <c r="B28" s="91"/>
    </row>
    <row r="29" spans="1:3" s="76" customFormat="1" x14ac:dyDescent="0.2"/>
    <row r="30" spans="1:3" s="76" customFormat="1" ht="15" x14ac:dyDescent="0.25">
      <c r="A30" s="90"/>
      <c r="B30" s="92"/>
    </row>
    <row r="31" spans="1:3" s="76" customFormat="1" ht="14.25" x14ac:dyDescent="0.2">
      <c r="B31" s="93"/>
    </row>
    <row r="32" spans="1:3" s="76" customFormat="1" x14ac:dyDescent="0.2"/>
    <row r="33" s="76" customFormat="1" x14ac:dyDescent="0.2"/>
  </sheetData>
  <hyperlinks>
    <hyperlink ref="B4" r:id="rId1"/>
    <hyperlink ref="B14" r:id="rId2"/>
  </hyperlinks>
  <pageMargins left="0.7" right="0.7" top="0.75" bottom="0.75" header="0.3" footer="0.3"/>
  <pageSetup paperSize="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111" t="s">
        <v>3</v>
      </c>
      <c r="B2" s="111"/>
      <c r="C2" s="111"/>
      <c r="D2" s="111"/>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30</v>
      </c>
      <c r="B1" s="1"/>
      <c r="C1" s="2"/>
      <c r="D1" s="1"/>
      <c r="E1" s="2"/>
      <c r="F1" s="1"/>
      <c r="G1" s="1"/>
      <c r="H1" s="5" t="b">
        <f>show_game_numbers</f>
        <v>1</v>
      </c>
      <c r="I1" s="2"/>
      <c r="J1" s="1"/>
    </row>
    <row r="2" spans="1:10" ht="14.25" x14ac:dyDescent="0.2">
      <c r="A2" s="111" t="s">
        <v>3</v>
      </c>
      <c r="B2" s="111"/>
      <c r="C2" s="111"/>
      <c r="D2" s="111"/>
      <c r="E2" s="4"/>
      <c r="F2" s="56" t="s">
        <v>23</v>
      </c>
      <c r="G2" s="3"/>
      <c r="H2" s="5" t="b">
        <f>show_seed_numbers</f>
        <v>1</v>
      </c>
      <c r="I2" s="4"/>
      <c r="J2" s="32" t="str">
        <f ca="1">"© 2012-" &amp; YEAR(TODAY()) &amp; " Vertex42 LLC"</f>
        <v>© 2012-2019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IF($H$2=TRUE,2,"")</f>
        <v>2</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f>IF($H$1=TRUE,B23+1,"")</f>
        <v>2</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f>IF($H$2=TRUE,3,"")</f>
        <v>3</v>
      </c>
      <c r="D16" s="11" t="s">
        <v>2</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f>IF($H$2=TRUE,4,"")</f>
        <v>4</v>
      </c>
      <c r="B20" s="11" t="s">
        <v>2</v>
      </c>
      <c r="C20" s="27"/>
      <c r="D20" s="13"/>
      <c r="E20" s="55" t="s">
        <v>24</v>
      </c>
      <c r="F20" s="34">
        <f>IF($H$1=TRUE,D26+1,"")</f>
        <v>4</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34">
        <f>IF($H$1=TRUE,B9+1,"")</f>
        <v>1</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f>IF($H$2=TRUE,5,"")</f>
        <v>5</v>
      </c>
      <c r="B26" s="11" t="s">
        <v>2</v>
      </c>
      <c r="C26" s="23"/>
      <c r="D26" s="34">
        <f>IF($H$1=TRUE,D13+1,"")</f>
        <v>3</v>
      </c>
      <c r="F26" s="30"/>
      <c r="G26" s="23"/>
      <c r="H26" s="34"/>
      <c r="I26" s="40"/>
      <c r="J26" s="15"/>
      <c r="K26" s="43"/>
    </row>
    <row r="27" spans="1:11" ht="14.25" x14ac:dyDescent="0.2">
      <c r="A27" s="29"/>
      <c r="B27" s="19"/>
      <c r="C27" s="19"/>
      <c r="D27" s="13"/>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f>IF($H$2=TRUE,1,"")</f>
        <v>1</v>
      </c>
      <c r="D30" s="11" t="s">
        <v>2</v>
      </c>
      <c r="E30" s="23"/>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tabSelected="1" zoomScaleNormal="100" workbookViewId="0">
      <selection activeCell="D32" sqref="D3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1"/>
      <c r="B2" s="111"/>
      <c r="C2" s="111"/>
      <c r="D2" s="111"/>
      <c r="E2" s="4"/>
      <c r="F2" s="56"/>
      <c r="G2" s="3"/>
      <c r="H2" s="5"/>
      <c r="I2" s="4"/>
      <c r="J2" s="32"/>
    </row>
    <row r="4" spans="1:10" ht="30" x14ac:dyDescent="0.4">
      <c r="A4" s="7" t="s">
        <v>71</v>
      </c>
      <c r="B4" s="7"/>
      <c r="C4" s="8"/>
      <c r="D4" s="8"/>
      <c r="E4" s="8"/>
      <c r="G4" s="8"/>
      <c r="I4" s="8"/>
      <c r="J4" s="8"/>
    </row>
    <row r="5" spans="1:10" ht="15" x14ac:dyDescent="0.2">
      <c r="A5" s="35" t="s">
        <v>70</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t="s">
        <v>81</v>
      </c>
      <c r="E9" s="12" t="s">
        <v>59</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v>4</v>
      </c>
      <c r="B13" s="11" t="s">
        <v>79</v>
      </c>
      <c r="C13" s="27" t="s">
        <v>59</v>
      </c>
      <c r="D13" s="34" t="s">
        <v>74</v>
      </c>
      <c r="F13" s="25"/>
      <c r="G13" s="12" t="s">
        <v>59</v>
      </c>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108" t="s">
        <v>72</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v>5</v>
      </c>
      <c r="B19" s="11" t="s">
        <v>78</v>
      </c>
      <c r="C19" s="23"/>
      <c r="D19" s="13"/>
      <c r="E19" s="55" t="s">
        <v>24</v>
      </c>
      <c r="G19" s="17"/>
      <c r="H19" s="13"/>
      <c r="J19" s="13"/>
    </row>
    <row r="20" spans="1:10" ht="15" thickBot="1" x14ac:dyDescent="0.25">
      <c r="A20" s="6"/>
      <c r="B20" s="24"/>
      <c r="C20" s="24"/>
      <c r="D20" s="34"/>
      <c r="E20" s="14"/>
      <c r="F20" s="34" t="s">
        <v>76</v>
      </c>
      <c r="G20" s="17"/>
      <c r="H20" s="25"/>
      <c r="J20" s="13"/>
    </row>
    <row r="21" spans="1:10" ht="14.25" x14ac:dyDescent="0.2">
      <c r="A21" s="6"/>
      <c r="B21" s="19"/>
      <c r="C21" s="19"/>
      <c r="D21" s="34"/>
      <c r="E21" s="14"/>
      <c r="G21" s="17"/>
      <c r="H21" s="64" t="s">
        <v>4</v>
      </c>
      <c r="J21" s="13"/>
    </row>
    <row r="22" spans="1:10" ht="15.75" thickBot="1" x14ac:dyDescent="0.25">
      <c r="A22" s="6">
        <v>3</v>
      </c>
      <c r="B22" s="11" t="s">
        <v>80</v>
      </c>
      <c r="C22" s="12" t="s">
        <v>59</v>
      </c>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t="s">
        <v>73</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v>6</v>
      </c>
      <c r="B28" s="11" t="s">
        <v>77</v>
      </c>
      <c r="C28" s="23"/>
      <c r="D28" s="34" t="str">
        <f>IF($H$1=TRUE,D13+1,"")</f>
        <v/>
      </c>
      <c r="F28" s="30"/>
      <c r="G28" s="23"/>
      <c r="H28" s="34"/>
      <c r="I28" s="40"/>
      <c r="J28" s="15"/>
    </row>
    <row r="29" spans="1:10" ht="14.25" x14ac:dyDescent="0.2">
      <c r="A29" s="6"/>
      <c r="B29" s="24"/>
      <c r="C29" s="24"/>
      <c r="D29" s="109" t="s">
        <v>75</v>
      </c>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v>2</v>
      </c>
      <c r="D32" s="11" t="s">
        <v>82</v>
      </c>
      <c r="E32" s="23" t="s">
        <v>59</v>
      </c>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topLeftCell="A4" zoomScaleNormal="100" workbookViewId="0">
      <selection activeCell="I6" sqref="I6"/>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1"/>
      <c r="B2" s="111"/>
      <c r="C2" s="111"/>
      <c r="D2" s="111"/>
      <c r="E2" s="4"/>
      <c r="F2" s="56"/>
      <c r="G2" s="3"/>
      <c r="H2" s="5"/>
      <c r="I2" s="4"/>
      <c r="J2" s="32"/>
    </row>
    <row r="4" spans="1:10" ht="30" x14ac:dyDescent="0.4">
      <c r="A4" s="7" t="s">
        <v>63</v>
      </c>
      <c r="B4" s="7"/>
      <c r="C4" s="8"/>
      <c r="D4" s="8"/>
      <c r="E4" s="8"/>
      <c r="G4" s="8"/>
      <c r="I4" s="8"/>
      <c r="J4" s="8"/>
    </row>
    <row r="5" spans="1:10" ht="15" x14ac:dyDescent="0.2">
      <c r="A5" s="35" t="s">
        <v>70</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c r="E9" s="12" t="s">
        <v>59</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v>4</v>
      </c>
      <c r="B15" s="11"/>
      <c r="C15" s="27" t="s">
        <v>59</v>
      </c>
      <c r="D15" s="108" t="s">
        <v>67</v>
      </c>
      <c r="F15" s="25"/>
      <c r="G15" s="12" t="s">
        <v>59</v>
      </c>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105" t="s">
        <v>64</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v>5</v>
      </c>
      <c r="B21" s="11"/>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108" t="s">
        <v>69</v>
      </c>
      <c r="G23" s="17"/>
      <c r="H23" s="65"/>
      <c r="J23" s="13"/>
    </row>
    <row r="24" spans="1:10" ht="15.75" thickBot="1" x14ac:dyDescent="0.25">
      <c r="A24" s="6">
        <v>2</v>
      </c>
      <c r="B24" s="11"/>
      <c r="C24" s="12" t="s">
        <v>59</v>
      </c>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105" t="s">
        <v>65</v>
      </c>
      <c r="D27" s="18"/>
      <c r="E27" s="12" t="s">
        <v>59</v>
      </c>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t="str">
        <f>IF($H$2=TRUE,6,"")</f>
        <v/>
      </c>
      <c r="B30" s="11"/>
      <c r="C30" s="23"/>
      <c r="D30" s="34"/>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t="s">
        <v>68</v>
      </c>
      <c r="E32" s="17"/>
      <c r="F32" s="6"/>
      <c r="G32" s="6"/>
      <c r="H32" s="42"/>
      <c r="I32" s="39"/>
      <c r="J32" s="29"/>
    </row>
    <row r="33" spans="1:10" ht="15.75" thickBot="1" x14ac:dyDescent="0.25">
      <c r="A33" s="6">
        <v>3</v>
      </c>
      <c r="B33" s="11"/>
      <c r="C33" s="12" t="s">
        <v>59</v>
      </c>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t="s">
        <v>66</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v>6</v>
      </c>
      <c r="B39" s="11"/>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topLeftCell="A4" zoomScaleNormal="100" workbookViewId="0">
      <selection activeCell="B20" sqref="B20"/>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97"/>
      <c r="B1" s="98"/>
      <c r="C1" s="99"/>
      <c r="D1" s="98"/>
      <c r="E1" s="99"/>
      <c r="F1" s="98"/>
      <c r="G1" s="98"/>
      <c r="H1" s="100"/>
      <c r="I1" s="99"/>
      <c r="J1" s="98"/>
    </row>
    <row r="2" spans="1:10" ht="14.25" x14ac:dyDescent="0.2">
      <c r="A2" s="112"/>
      <c r="B2" s="112"/>
      <c r="C2" s="112"/>
      <c r="D2" s="112"/>
      <c r="E2" s="101"/>
      <c r="F2" s="102"/>
      <c r="G2" s="103"/>
      <c r="H2" s="100"/>
      <c r="I2" s="101"/>
      <c r="J2" s="104"/>
    </row>
    <row r="4" spans="1:10" ht="30" x14ac:dyDescent="0.4">
      <c r="A4" s="7" t="s">
        <v>58</v>
      </c>
      <c r="B4" s="7"/>
      <c r="C4" s="8"/>
      <c r="D4" s="8"/>
      <c r="E4" s="8"/>
      <c r="G4" s="8"/>
      <c r="I4" s="8"/>
      <c r="J4" s="8"/>
    </row>
    <row r="5" spans="1:10" ht="15" x14ac:dyDescent="0.2">
      <c r="A5" s="35" t="s">
        <v>60</v>
      </c>
    </row>
    <row r="6" spans="1:10" ht="15" x14ac:dyDescent="0.2">
      <c r="A6" s="35"/>
    </row>
    <row r="7" spans="1:10" ht="15" x14ac:dyDescent="0.2">
      <c r="A7" s="35"/>
    </row>
    <row r="8" spans="1:10" ht="15.75" thickBot="1" x14ac:dyDescent="0.25">
      <c r="A8" s="6" t="str">
        <f>IF($H$2=TRUE,1,"")</f>
        <v/>
      </c>
      <c r="B8" s="11">
        <v>1</v>
      </c>
      <c r="C8" s="12" t="s">
        <v>59</v>
      </c>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106" t="s">
        <v>61</v>
      </c>
      <c r="D11" s="18"/>
      <c r="E11" s="12" t="s">
        <v>59</v>
      </c>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c r="I13" s="68"/>
      <c r="J13" s="13"/>
    </row>
    <row r="14" spans="1:10" ht="15.75" thickBot="1" x14ac:dyDescent="0.25">
      <c r="A14" s="6" t="str">
        <f>IF($H$2=TRUE,8,"")</f>
        <v/>
      </c>
      <c r="B14" s="11">
        <v>8</v>
      </c>
      <c r="C14" s="23"/>
      <c r="D14" s="6"/>
      <c r="E14" s="17"/>
      <c r="F14" s="13"/>
      <c r="G14" s="13"/>
      <c r="J14" s="13"/>
    </row>
    <row r="15" spans="1:10" ht="14.25" x14ac:dyDescent="0.2">
      <c r="A15" s="6"/>
      <c r="B15" s="24"/>
      <c r="C15" s="24"/>
      <c r="E15" s="17"/>
      <c r="F15" s="13"/>
      <c r="J15" s="13"/>
    </row>
    <row r="16" spans="1:10" ht="14.25" x14ac:dyDescent="0.2">
      <c r="A16" s="6"/>
      <c r="B16" s="19"/>
      <c r="C16" s="19"/>
      <c r="D16" s="107">
        <v>42776</v>
      </c>
      <c r="E16" s="17"/>
      <c r="F16" s="13"/>
      <c r="J16" s="13"/>
    </row>
    <row r="17" spans="1:10" ht="15.75" thickBot="1" x14ac:dyDescent="0.25">
      <c r="A17" s="6" t="str">
        <f>IF($H$2=TRUE,4,"")</f>
        <v/>
      </c>
      <c r="B17" s="11">
        <v>3</v>
      </c>
      <c r="C17" s="27" t="s">
        <v>59</v>
      </c>
      <c r="D17" s="34" t="str">
        <f>IF($H$1=TRUE,B38+1,"")</f>
        <v/>
      </c>
      <c r="F17" s="25"/>
      <c r="G17" s="12" t="s">
        <v>59</v>
      </c>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105" t="s">
        <v>62</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t="str">
        <f>IF($H$2=TRUE,5,"")</f>
        <v/>
      </c>
      <c r="B23" s="11">
        <v>6</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105">
        <v>42777</v>
      </c>
      <c r="G25" s="17"/>
      <c r="H25" s="65"/>
      <c r="J25" s="13"/>
    </row>
    <row r="26" spans="1:10" ht="15.75" thickBot="1" x14ac:dyDescent="0.25">
      <c r="A26" s="6" t="str">
        <f>IF($H$2=TRUE,3,"")</f>
        <v/>
      </c>
      <c r="B26" s="11">
        <v>5</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105">
        <v>42775</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t="str">
        <f>IF($H$2=TRUE,6,"")</f>
        <v/>
      </c>
      <c r="B32" s="11">
        <v>4</v>
      </c>
      <c r="C32" s="23" t="s">
        <v>59</v>
      </c>
      <c r="D32" s="34" t="str">
        <f>IF($H$1=TRUE,D17+1,"")</f>
        <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105">
        <v>42776</v>
      </c>
      <c r="E34" s="17"/>
      <c r="F34" s="6"/>
      <c r="G34" s="6"/>
      <c r="H34" s="42"/>
      <c r="I34" s="39"/>
      <c r="J34" s="29"/>
    </row>
    <row r="35" spans="1:10" ht="15.75" thickBot="1" x14ac:dyDescent="0.25">
      <c r="A35" s="6" t="str">
        <f>IF($H$2=TRUE,2,"")</f>
        <v/>
      </c>
      <c r="B35" s="11">
        <v>7</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105">
        <v>42775</v>
      </c>
      <c r="D38" s="18"/>
      <c r="E38" s="23" t="s">
        <v>59</v>
      </c>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t="str">
        <f>IF($H$2=TRUE,7,"")</f>
        <v/>
      </c>
      <c r="B41" s="11">
        <v>2</v>
      </c>
      <c r="C41" s="23" t="s">
        <v>59</v>
      </c>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31</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32</v>
      </c>
      <c r="B1" s="38"/>
      <c r="C1" s="38"/>
      <c r="D1" s="1"/>
      <c r="E1" s="2"/>
      <c r="F1" s="1"/>
      <c r="G1" s="1"/>
      <c r="H1" s="5" t="b">
        <f>show_game_numbers</f>
        <v>1</v>
      </c>
      <c r="I1" s="2"/>
      <c r="J1" s="1"/>
      <c r="K1" s="69"/>
    </row>
    <row r="2" spans="1:12" ht="14.25" x14ac:dyDescent="0.2">
      <c r="A2" s="111" t="s">
        <v>3</v>
      </c>
      <c r="B2" s="111"/>
      <c r="C2" s="111"/>
      <c r="D2" s="111"/>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ryan Graham</cp:lastModifiedBy>
  <cp:lastPrinted>2019-02-07T01:04:38Z</cp:lastPrinted>
  <dcterms:created xsi:type="dcterms:W3CDTF">2012-02-26T03:54:11Z</dcterms:created>
  <dcterms:modified xsi:type="dcterms:W3CDTF">2019-02-08T14:10:12Z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